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8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42" i="1"/>
  <c r="G40" i="1"/>
  <c r="F35" i="1"/>
  <c r="F28" i="1"/>
  <c r="E27" i="1"/>
  <c r="E24" i="1"/>
  <c r="D15" i="1"/>
  <c r="D9" i="1"/>
  <c r="F5" i="1"/>
  <c r="L4" i="1"/>
  <c r="L3" i="1"/>
</calcChain>
</file>

<file path=xl/sharedStrings.xml><?xml version="1.0" encoding="utf-8"?>
<sst xmlns="http://schemas.openxmlformats.org/spreadsheetml/2006/main" count="33" uniqueCount="32">
  <si>
    <t>The amount paid through month mortage=(Total amount paid-downpayment)</t>
  </si>
  <si>
    <t>The downpayment=(20% of the total amount)=(400,000*0.2)</t>
  </si>
  <si>
    <t>The monthly payments=(400000-80000)</t>
  </si>
  <si>
    <t>pv</t>
  </si>
  <si>
    <t>nper</t>
  </si>
  <si>
    <t>rate</t>
  </si>
  <si>
    <t>rate=(0.06/12)</t>
  </si>
  <si>
    <t>Original value</t>
  </si>
  <si>
    <t>Annual interest rate</t>
  </si>
  <si>
    <t>Number of years</t>
  </si>
  <si>
    <t>Future value</t>
  </si>
  <si>
    <t>Monthly mortgage</t>
  </si>
  <si>
    <t>Equity=(400,000-43005.324)</t>
  </si>
  <si>
    <t>rolled out amount</t>
  </si>
  <si>
    <t>interest rate</t>
  </si>
  <si>
    <t>years</t>
  </si>
  <si>
    <t xml:space="preserve"> rolled out amont in 28yrs</t>
  </si>
  <si>
    <t>amount paid out each year</t>
  </si>
  <si>
    <t xml:space="preserve">accumulation of each payments </t>
  </si>
  <si>
    <t>amount I expect to have in 28 years</t>
  </si>
  <si>
    <t>Amount awarded</t>
  </si>
  <si>
    <t>time in  years</t>
  </si>
  <si>
    <t>amount at 60 years</t>
  </si>
  <si>
    <t>present value=monthly withdrawals*(1-(1+i)^-n)/i)</t>
  </si>
  <si>
    <t>where I is the interest rate and n is the number of years</t>
  </si>
  <si>
    <t>montly interest=(0.07/12)</t>
  </si>
  <si>
    <t>monthy withdrawals</t>
  </si>
  <si>
    <t>(1+i)^-n=</t>
  </si>
  <si>
    <t>1+i=1.005833</t>
  </si>
  <si>
    <t>The negative goes after division</t>
  </si>
  <si>
    <t>monthly withdrawal</t>
  </si>
  <si>
    <t>53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</si>
</sst>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;[Red]\-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9"/>
  <sheetViews>
    <sheetView tabSelected="1" workbookViewId="0">
      <selection activeCell="E17" sqref="E17"/>
    </sheetView>
  </sheetViews>
  <sheetFormatPr defaultRowHeight="15" x14ac:dyDescent="0.25"/>
  <cols>
    <col min="4" max="4" width="9.85546875" bestFit="1" customWidth="1"/>
  </cols>
  <sheetData>
    <row r="2" spans="1:12" x14ac:dyDescent="0.25">
      <c r="A2">
        <v>1</v>
      </c>
      <c r="B2" t="s">
        <v>0</v>
      </c>
    </row>
    <row r="3" spans="1:12" x14ac:dyDescent="0.25">
      <c r="B3" t="s">
        <v>1</v>
      </c>
      <c r="J3">
        <v>400000</v>
      </c>
      <c r="K3">
        <v>0.2</v>
      </c>
      <c r="L3">
        <f>J3*K3</f>
        <v>80000</v>
      </c>
    </row>
    <row r="4" spans="1:12" x14ac:dyDescent="0.25">
      <c r="B4" t="s">
        <v>2</v>
      </c>
      <c r="J4">
        <v>400000</v>
      </c>
      <c r="K4">
        <v>80000</v>
      </c>
      <c r="L4">
        <f>J4-K4</f>
        <v>320000</v>
      </c>
    </row>
    <row r="5" spans="1:12" x14ac:dyDescent="0.25">
      <c r="B5" t="s">
        <v>6</v>
      </c>
      <c r="D5">
        <v>0.06</v>
      </c>
      <c r="E5">
        <v>12</v>
      </c>
      <c r="F5">
        <f>D5/E5</f>
        <v>5.0000000000000001E-3</v>
      </c>
    </row>
    <row r="6" spans="1:12" x14ac:dyDescent="0.25">
      <c r="B6" t="s">
        <v>3</v>
      </c>
      <c r="C6">
        <v>32000</v>
      </c>
    </row>
    <row r="7" spans="1:12" x14ac:dyDescent="0.25">
      <c r="B7" t="s">
        <v>4</v>
      </c>
      <c r="C7">
        <v>30</v>
      </c>
    </row>
    <row r="8" spans="1:12" x14ac:dyDescent="0.25">
      <c r="B8" t="s">
        <v>5</v>
      </c>
      <c r="C8">
        <v>5.0000000000000001E-3</v>
      </c>
      <c r="D8" s="1"/>
    </row>
    <row r="9" spans="1:12" x14ac:dyDescent="0.25">
      <c r="B9" t="s">
        <v>11</v>
      </c>
      <c r="D9" s="1">
        <f>PMT(C8,C7,C6)</f>
        <v>-1151.3253892424968</v>
      </c>
    </row>
    <row r="12" spans="1:12" x14ac:dyDescent="0.25">
      <c r="B12" t="s">
        <v>7</v>
      </c>
      <c r="D12">
        <v>32000</v>
      </c>
    </row>
    <row r="13" spans="1:12" x14ac:dyDescent="0.25">
      <c r="B13" t="s">
        <v>8</v>
      </c>
      <c r="D13">
        <v>0.03</v>
      </c>
    </row>
    <row r="14" spans="1:12" x14ac:dyDescent="0.25">
      <c r="B14" t="s">
        <v>9</v>
      </c>
      <c r="D14">
        <v>10</v>
      </c>
    </row>
    <row r="15" spans="1:12" x14ac:dyDescent="0.25">
      <c r="B15" t="s">
        <v>10</v>
      </c>
      <c r="D15">
        <f>D12*(1+D13)^D14</f>
        <v>43005.3241390119</v>
      </c>
    </row>
    <row r="17" spans="1:6" x14ac:dyDescent="0.25">
      <c r="B17" t="s">
        <v>12</v>
      </c>
      <c r="E17">
        <v>356994.67599999998</v>
      </c>
    </row>
    <row r="21" spans="1:6" x14ac:dyDescent="0.25">
      <c r="A21">
        <v>2</v>
      </c>
      <c r="B21" t="s">
        <v>13</v>
      </c>
      <c r="E21" s="2">
        <v>70000</v>
      </c>
    </row>
    <row r="22" spans="1:6" x14ac:dyDescent="0.25">
      <c r="B22" t="s">
        <v>14</v>
      </c>
      <c r="E22">
        <v>0.08</v>
      </c>
    </row>
    <row r="23" spans="1:6" x14ac:dyDescent="0.25">
      <c r="B23" t="s">
        <v>15</v>
      </c>
      <c r="E23">
        <v>28</v>
      </c>
    </row>
    <row r="24" spans="1:6" x14ac:dyDescent="0.25">
      <c r="B24" t="s">
        <v>16</v>
      </c>
      <c r="E24">
        <f>E21*(1+E22)^E23</f>
        <v>603897.44704658864</v>
      </c>
    </row>
    <row r="26" spans="1:6" x14ac:dyDescent="0.25">
      <c r="B26" t="s">
        <v>17</v>
      </c>
      <c r="E26">
        <v>8000</v>
      </c>
    </row>
    <row r="27" spans="1:6" x14ac:dyDescent="0.25">
      <c r="B27" t="s">
        <v>18</v>
      </c>
      <c r="E27">
        <f>E26*(((1+E22)^E23)-1)/E22</f>
        <v>762710.63863798382</v>
      </c>
    </row>
    <row r="28" spans="1:6" x14ac:dyDescent="0.25">
      <c r="B28" t="s">
        <v>19</v>
      </c>
      <c r="F28">
        <f>E27+E24</f>
        <v>1366608.0856845723</v>
      </c>
    </row>
    <row r="31" spans="1:6" x14ac:dyDescent="0.25">
      <c r="A31">
        <v>3</v>
      </c>
    </row>
    <row r="32" spans="1:6" x14ac:dyDescent="0.25">
      <c r="B32" t="s">
        <v>20</v>
      </c>
      <c r="F32">
        <v>900000</v>
      </c>
    </row>
    <row r="33" spans="2:7" x14ac:dyDescent="0.25">
      <c r="B33" t="s">
        <v>21</v>
      </c>
      <c r="F33">
        <v>20</v>
      </c>
    </row>
    <row r="34" spans="2:7" x14ac:dyDescent="0.25">
      <c r="B34" t="s">
        <v>5</v>
      </c>
      <c r="F34">
        <v>7.0000000000000007E-2</v>
      </c>
    </row>
    <row r="35" spans="2:7" x14ac:dyDescent="0.25">
      <c r="B35" t="s">
        <v>22</v>
      </c>
      <c r="F35">
        <f>F32*((1+F34)^F33)</f>
        <v>3482716.0162375616</v>
      </c>
    </row>
    <row r="36" spans="2:7" x14ac:dyDescent="0.25">
      <c r="B36" t="s">
        <v>26</v>
      </c>
      <c r="F36">
        <v>10000</v>
      </c>
    </row>
    <row r="37" spans="2:7" x14ac:dyDescent="0.25">
      <c r="B37" t="s">
        <v>23</v>
      </c>
    </row>
    <row r="38" spans="2:7" x14ac:dyDescent="0.25">
      <c r="B38" t="s">
        <v>24</v>
      </c>
    </row>
    <row r="40" spans="2:7" x14ac:dyDescent="0.25">
      <c r="B40" t="s">
        <v>25</v>
      </c>
      <c r="E40">
        <v>7.0000000000000007E-2</v>
      </c>
      <c r="F40">
        <v>12</v>
      </c>
      <c r="G40">
        <f>E40/F40</f>
        <v>5.8333333333333336E-3</v>
      </c>
    </row>
    <row r="42" spans="2:7" x14ac:dyDescent="0.25">
      <c r="B42" t="s">
        <v>27</v>
      </c>
      <c r="F42">
        <f>1-((G40*F35)/F36)</f>
        <v>-1.0315843428052447</v>
      </c>
    </row>
    <row r="43" spans="2:7" x14ac:dyDescent="0.25">
      <c r="B43" t="s">
        <v>29</v>
      </c>
      <c r="F43">
        <v>1.0315799999999999</v>
      </c>
    </row>
    <row r="44" spans="2:7" x14ac:dyDescent="0.25">
      <c r="B44" t="s">
        <v>28</v>
      </c>
      <c r="F44">
        <v>1.005833</v>
      </c>
    </row>
    <row r="46" spans="2:7" x14ac:dyDescent="0.25">
      <c r="F46">
        <f>LN(F43)</f>
        <v>3.1091607477673679E-2</v>
      </c>
    </row>
    <row r="47" spans="2:7" x14ac:dyDescent="0.25">
      <c r="F47">
        <v>5.5820000000000002E-3</v>
      </c>
    </row>
    <row r="49" spans="2:6" x14ac:dyDescent="0.25">
      <c r="B49" t="s">
        <v>30</v>
      </c>
      <c r="F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admin</cp:lastModifiedBy>
  <dcterms:created xsi:type="dcterms:W3CDTF">2018-07-10T17:34:08Z</dcterms:created>
  <dcterms:modified xsi:type="dcterms:W3CDTF">2018-07-10T20:17:29Z</dcterms:modified>
</cp:coreProperties>
</file>